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65" yWindow="690" windowWidth="16035" windowHeight="10470"/>
  </bookViews>
  <sheets>
    <sheet name="Hárok1" sheetId="4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I39" i="4" l="1"/>
  <c r="D39" i="4"/>
  <c r="F37" i="4" l="1"/>
  <c r="F36" i="4"/>
  <c r="F35" i="4"/>
  <c r="D21" i="4" l="1"/>
  <c r="D20" i="4"/>
  <c r="I31" i="4" l="1"/>
  <c r="I21" i="4"/>
  <c r="I20" i="4"/>
  <c r="I23" i="4"/>
  <c r="I19" i="4"/>
  <c r="I25" i="4" l="1"/>
  <c r="J21" i="4"/>
  <c r="J20" i="4"/>
  <c r="H21" i="4" l="1"/>
  <c r="H20" i="4"/>
  <c r="G21" i="4" l="1"/>
  <c r="G20" i="4"/>
  <c r="K31" i="4" l="1"/>
  <c r="J31" i="4"/>
  <c r="H31" i="4"/>
  <c r="G31" i="4"/>
  <c r="F31" i="4"/>
  <c r="E31" i="4"/>
  <c r="K39" i="4"/>
  <c r="J39" i="4"/>
  <c r="H39" i="4"/>
  <c r="G39" i="4"/>
  <c r="F39" i="4"/>
  <c r="E39" i="4" l="1"/>
  <c r="F21" i="4" l="1"/>
  <c r="F20" i="4"/>
  <c r="E21" i="4" l="1"/>
  <c r="E20" i="4"/>
  <c r="J23" i="4" l="1"/>
  <c r="H23" i="4"/>
  <c r="G23" i="4"/>
  <c r="F23" i="4"/>
  <c r="E23" i="4"/>
  <c r="J19" i="4"/>
  <c r="H19" i="4"/>
  <c r="H25" i="4" s="1"/>
  <c r="G19" i="4"/>
  <c r="F19" i="4"/>
  <c r="F25" i="4" s="1"/>
  <c r="E19" i="4"/>
  <c r="E25" i="4" l="1"/>
  <c r="G25" i="4"/>
  <c r="J25" i="4"/>
  <c r="B21" i="4"/>
  <c r="B20" i="4"/>
  <c r="D19" i="4"/>
  <c r="D23" i="4" l="1"/>
  <c r="D25" i="4" s="1"/>
</calcChain>
</file>

<file path=xl/sharedStrings.xml><?xml version="1.0" encoding="utf-8"?>
<sst xmlns="http://schemas.openxmlformats.org/spreadsheetml/2006/main" count="43" uniqueCount="40">
  <si>
    <t>Banka</t>
  </si>
  <si>
    <t>VUB</t>
  </si>
  <si>
    <t>Ćíslo účtu</t>
  </si>
  <si>
    <t>Názov účtu</t>
  </si>
  <si>
    <t>Stav na účte</t>
  </si>
  <si>
    <t>Poznámka</t>
  </si>
  <si>
    <t>Viazané finančné prostriedky</t>
  </si>
  <si>
    <t>Celková výška viazaných finančných prostriedkov:</t>
  </si>
  <si>
    <t>SLSP</t>
  </si>
  <si>
    <t xml:space="preserve">  Hlavný účet</t>
  </si>
  <si>
    <t xml:space="preserve">  Rezervný fond</t>
  </si>
  <si>
    <t xml:space="preserve">  Prenesené kompetencie</t>
  </si>
  <si>
    <t xml:space="preserve">  Charita</t>
  </si>
  <si>
    <t xml:space="preserve">  Stavebný poriadok</t>
  </si>
  <si>
    <t xml:space="preserve">  Sociálny fond</t>
  </si>
  <si>
    <t xml:space="preserve">  Verejné osvetlenie</t>
  </si>
  <si>
    <t xml:space="preserve">  Stredisko triedeného zberu odpadov</t>
  </si>
  <si>
    <t xml:space="preserve">  Zábezpeka na nájom bytov</t>
  </si>
  <si>
    <t xml:space="preserve">  Zariadenie opatrovateľskej služby</t>
  </si>
  <si>
    <t xml:space="preserve">  Podiely na dani z príjmov</t>
  </si>
  <si>
    <t xml:space="preserve"> Finanč. zábezpeka na nájom bytov</t>
  </si>
  <si>
    <t xml:space="preserve"> Rezervný fond</t>
  </si>
  <si>
    <t>Celková výška finančných prostriedkov:</t>
  </si>
  <si>
    <t>Prima banka</t>
  </si>
  <si>
    <t>Celková výška neviazaných finančných prostriedkov na účtoch:</t>
  </si>
  <si>
    <t>Rekonštrukcia a modernizácia Verejného osvetlenia II etapa</t>
  </si>
  <si>
    <t>Výška úveru</t>
  </si>
  <si>
    <t>Rekonštrukcia námestia Slobody</t>
  </si>
  <si>
    <t>Úver zo ŠFRB na kúpu bytového domu so 14 bytovými jednotkami</t>
  </si>
  <si>
    <t>Úver zo ŠFRB na kúpu bytového domu so 22 bytovými jednotkami</t>
  </si>
  <si>
    <t>Úver zo ŠFRB na kúpu bytového domu so 39 bytovými jednotkami</t>
  </si>
  <si>
    <t>Účel úveru:</t>
  </si>
  <si>
    <t>Spolu:</t>
  </si>
  <si>
    <t>Spotrebný úver na kúpu motorového vozidla MsP</t>
  </si>
  <si>
    <t>Zostatok nesplatenej časti úveru k dátumu:</t>
  </si>
  <si>
    <t>Stav zostatkov úverov k 31.01.2017</t>
  </si>
  <si>
    <t>zrušený 3/2017</t>
  </si>
  <si>
    <t>REM, Dotácia MVSR - hasič.zbrojnice</t>
  </si>
  <si>
    <t>Úver zo ŠFRB na kúpu bytového domu s 15 bytovými jednotkami</t>
  </si>
  <si>
    <t>Stav finančných prostriedkov na bankových účtoch MÚ Stará Turá k 21.08.2017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</si>
</sst>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6" xfId="0" applyNumberForma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" fontId="0" fillId="0" borderId="7" xfId="0" applyNumberFormat="1" applyBorder="1" applyAlignment="1">
      <alignment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0" fillId="2" borderId="12" xfId="0" applyNumberFormat="1" applyFill="1" applyBorder="1" applyAlignment="1">
      <alignment vertical="center"/>
    </xf>
    <xf numFmtId="2" fontId="3" fillId="2" borderId="13" xfId="0" applyNumberFormat="1" applyFont="1" applyFill="1" applyBorder="1" applyAlignment="1">
      <alignment vertical="center"/>
    </xf>
    <xf numFmtId="2" fontId="4" fillId="2" borderId="13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" fontId="0" fillId="0" borderId="16" xfId="0" applyNumberFormat="1" applyBorder="1" applyAlignment="1">
      <alignment vertical="center"/>
    </xf>
    <xf numFmtId="2" fontId="0" fillId="0" borderId="17" xfId="0" applyNumberFormat="1" applyBorder="1" applyAlignment="1">
      <alignment vertical="center"/>
    </xf>
    <xf numFmtId="2" fontId="0" fillId="2" borderId="19" xfId="0" applyNumberFormat="1" applyFill="1" applyBorder="1" applyAlignment="1">
      <alignment vertical="center"/>
    </xf>
    <xf numFmtId="2" fontId="0" fillId="0" borderId="23" xfId="0" applyNumberFormat="1" applyBorder="1" applyAlignment="1">
      <alignment vertical="center"/>
    </xf>
    <xf numFmtId="1" fontId="0" fillId="0" borderId="24" xfId="0" applyNumberFormat="1" applyBorder="1" applyAlignment="1">
      <alignment vertical="center"/>
    </xf>
    <xf numFmtId="1" fontId="0" fillId="0" borderId="26" xfId="0" applyNumberFormat="1" applyBorder="1" applyAlignment="1">
      <alignment vertical="center"/>
    </xf>
    <xf numFmtId="164" fontId="3" fillId="2" borderId="13" xfId="0" applyNumberFormat="1" applyFont="1" applyFill="1" applyBorder="1" applyAlignment="1">
      <alignment horizontal="center" vertical="center"/>
    </xf>
    <xf numFmtId="2" fontId="0" fillId="0" borderId="27" xfId="0" applyNumberFormat="1" applyBorder="1" applyAlignment="1">
      <alignment vertical="center"/>
    </xf>
    <xf numFmtId="1" fontId="0" fillId="0" borderId="10" xfId="0" applyNumberFormat="1" applyBorder="1" applyAlignment="1">
      <alignment vertical="center"/>
    </xf>
    <xf numFmtId="2" fontId="0" fillId="0" borderId="12" xfId="0" applyNumberFormat="1" applyBorder="1" applyAlignment="1">
      <alignment horizontal="left" vertical="center"/>
    </xf>
    <xf numFmtId="164" fontId="0" fillId="0" borderId="29" xfId="0" applyNumberFormat="1" applyBorder="1" applyAlignment="1">
      <alignment vertical="center"/>
    </xf>
    <xf numFmtId="164" fontId="0" fillId="0" borderId="30" xfId="0" applyNumberFormat="1" applyBorder="1" applyAlignment="1">
      <alignment vertical="center"/>
    </xf>
    <xf numFmtId="164" fontId="0" fillId="0" borderId="31" xfId="0" applyNumberFormat="1" applyBorder="1" applyAlignment="1">
      <alignment vertical="center"/>
    </xf>
    <xf numFmtId="164" fontId="0" fillId="0" borderId="32" xfId="0" applyNumberFormat="1" applyBorder="1" applyAlignment="1">
      <alignment vertical="center"/>
    </xf>
    <xf numFmtId="164" fontId="0" fillId="0" borderId="33" xfId="0" applyNumberFormat="1" applyBorder="1" applyAlignment="1">
      <alignment vertical="center"/>
    </xf>
    <xf numFmtId="164" fontId="1" fillId="2" borderId="34" xfId="0" applyNumberFormat="1" applyFont="1" applyFill="1" applyBorder="1" applyAlignment="1">
      <alignment vertical="center"/>
    </xf>
    <xf numFmtId="164" fontId="0" fillId="0" borderId="35" xfId="0" applyNumberFormat="1" applyBorder="1" applyAlignment="1">
      <alignment vertical="center"/>
    </xf>
    <xf numFmtId="164" fontId="0" fillId="0" borderId="36" xfId="0" applyNumberFormat="1" applyBorder="1" applyAlignment="1">
      <alignment vertical="center"/>
    </xf>
    <xf numFmtId="164" fontId="1" fillId="2" borderId="29" xfId="0" applyNumberFormat="1" applyFont="1" applyFill="1" applyBorder="1" applyAlignment="1">
      <alignment vertical="center"/>
    </xf>
    <xf numFmtId="14" fontId="1" fillId="2" borderId="29" xfId="0" applyNumberFormat="1" applyFont="1" applyFill="1" applyBorder="1" applyAlignment="1">
      <alignment horizontal="center" vertical="center"/>
    </xf>
    <xf numFmtId="44" fontId="3" fillId="2" borderId="38" xfId="0" applyNumberFormat="1" applyFont="1" applyFill="1" applyBorder="1" applyAlignment="1">
      <alignment vertical="center"/>
    </xf>
    <xf numFmtId="1" fontId="0" fillId="0" borderId="6" xfId="0" applyNumberFormat="1" applyBorder="1" applyAlignment="1">
      <alignment horizontal="right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24" xfId="0" applyNumberFormat="1" applyBorder="1" applyAlignment="1">
      <alignment vertical="center"/>
    </xf>
    <xf numFmtId="2" fontId="0" fillId="0" borderId="39" xfId="0" applyNumberFormat="1" applyBorder="1" applyAlignment="1">
      <alignment vertical="center"/>
    </xf>
    <xf numFmtId="164" fontId="0" fillId="0" borderId="49" xfId="0" applyNumberFormat="1" applyBorder="1" applyAlignment="1">
      <alignment vertical="center"/>
    </xf>
    <xf numFmtId="164" fontId="0" fillId="0" borderId="50" xfId="0" applyNumberFormat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2" fontId="0" fillId="0" borderId="35" xfId="0" applyNumberFormat="1" applyBorder="1" applyAlignment="1">
      <alignment vertical="center"/>
    </xf>
    <xf numFmtId="2" fontId="0" fillId="0" borderId="32" xfId="0" applyNumberFormat="1" applyBorder="1" applyAlignment="1">
      <alignment vertical="center"/>
    </xf>
    <xf numFmtId="14" fontId="1" fillId="2" borderId="10" xfId="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vertical="center"/>
    </xf>
    <xf numFmtId="164" fontId="0" fillId="0" borderId="47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22" xfId="0" applyNumberFormat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2" fontId="0" fillId="0" borderId="12" xfId="0" applyNumberFormat="1" applyBorder="1" applyAlignment="1">
      <alignment vertical="center"/>
    </xf>
    <xf numFmtId="2" fontId="0" fillId="0" borderId="52" xfId="0" applyNumberFormat="1" applyBorder="1" applyAlignment="1">
      <alignment vertical="center"/>
    </xf>
    <xf numFmtId="2" fontId="0" fillId="0" borderId="53" xfId="0" applyNumberFormat="1" applyBorder="1" applyAlignment="1">
      <alignment vertical="center"/>
    </xf>
    <xf numFmtId="44" fontId="3" fillId="2" borderId="56" xfId="0" applyNumberFormat="1" applyFont="1" applyFill="1" applyBorder="1" applyAlignment="1">
      <alignment vertical="center"/>
    </xf>
    <xf numFmtId="2" fontId="4" fillId="2" borderId="55" xfId="0" applyNumberFormat="1" applyFont="1" applyFill="1" applyBorder="1" applyAlignment="1">
      <alignment vertical="center"/>
    </xf>
    <xf numFmtId="14" fontId="1" fillId="2" borderId="45" xfId="0" applyNumberFormat="1" applyFont="1" applyFill="1" applyBorder="1" applyAlignment="1">
      <alignment horizontal="center" vertical="center"/>
    </xf>
    <xf numFmtId="164" fontId="0" fillId="0" borderId="58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164" fontId="1" fillId="2" borderId="60" xfId="0" applyNumberFormat="1" applyFont="1" applyFill="1" applyBorder="1" applyAlignment="1">
      <alignment vertical="center"/>
    </xf>
    <xf numFmtId="14" fontId="1" fillId="2" borderId="61" xfId="0" applyNumberFormat="1" applyFont="1" applyFill="1" applyBorder="1" applyAlignment="1">
      <alignment horizontal="center" vertical="center"/>
    </xf>
    <xf numFmtId="164" fontId="0" fillId="0" borderId="62" xfId="0" applyNumberFormat="1" applyBorder="1" applyAlignment="1">
      <alignment vertical="center"/>
    </xf>
    <xf numFmtId="164" fontId="0" fillId="0" borderId="52" xfId="0" applyNumberFormat="1" applyBorder="1" applyAlignment="1">
      <alignment vertical="center"/>
    </xf>
    <xf numFmtId="164" fontId="1" fillId="2" borderId="63" xfId="0" applyNumberFormat="1" applyFont="1" applyFill="1" applyBorder="1" applyAlignment="1">
      <alignment vertical="center"/>
    </xf>
    <xf numFmtId="14" fontId="1" fillId="2" borderId="57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0" fillId="0" borderId="64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66" xfId="0" applyNumberFormat="1" applyBorder="1" applyAlignment="1">
      <alignment vertical="center"/>
    </xf>
    <xf numFmtId="164" fontId="0" fillId="0" borderId="65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27" xfId="0" applyNumberFormat="1" applyBorder="1" applyAlignment="1">
      <alignment vertical="center"/>
    </xf>
    <xf numFmtId="2" fontId="0" fillId="0" borderId="67" xfId="0" applyNumberFormat="1" applyBorder="1" applyAlignment="1">
      <alignment vertical="center"/>
    </xf>
    <xf numFmtId="2" fontId="1" fillId="2" borderId="40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29" xfId="0" applyNumberFormat="1" applyFont="1" applyFill="1" applyBorder="1" applyAlignment="1">
      <alignment horizontal="center" vertical="center"/>
    </xf>
    <xf numFmtId="164" fontId="1" fillId="2" borderId="37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left" vertical="center"/>
    </xf>
    <xf numFmtId="2" fontId="1" fillId="2" borderId="12" xfId="0" applyNumberFormat="1" applyFont="1" applyFill="1" applyBorder="1" applyAlignment="1">
      <alignment horizontal="left" vertical="center"/>
    </xf>
    <xf numFmtId="2" fontId="1" fillId="2" borderId="20" xfId="0" applyNumberFormat="1" applyFont="1" applyFill="1" applyBorder="1" applyAlignment="1">
      <alignment horizontal="left" vertical="center" wrapText="1"/>
    </xf>
    <xf numFmtId="2" fontId="1" fillId="2" borderId="21" xfId="0" applyNumberFormat="1" applyFont="1" applyFill="1" applyBorder="1" applyAlignment="1">
      <alignment horizontal="left" vertical="center" wrapText="1"/>
    </xf>
    <xf numFmtId="2" fontId="1" fillId="2" borderId="54" xfId="0" applyNumberFormat="1" applyFont="1" applyFill="1" applyBorder="1" applyAlignment="1">
      <alignment horizontal="left" vertical="center" wrapText="1"/>
    </xf>
    <xf numFmtId="2" fontId="1" fillId="2" borderId="25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" fillId="2" borderId="28" xfId="0" applyNumberFormat="1" applyFont="1" applyFill="1" applyBorder="1" applyAlignment="1">
      <alignment horizontal="center" vertical="center"/>
    </xf>
    <xf numFmtId="2" fontId="1" fillId="2" borderId="26" xfId="0" applyNumberFormat="1" applyFont="1" applyFill="1" applyBorder="1" applyAlignment="1">
      <alignment horizontal="center" vertical="center"/>
    </xf>
    <xf numFmtId="2" fontId="1" fillId="2" borderId="51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2" fontId="1" fillId="2" borderId="41" xfId="0" applyNumberFormat="1" applyFont="1" applyFill="1" applyBorder="1" applyAlignment="1">
      <alignment horizontal="center" vertical="center"/>
    </xf>
    <xf numFmtId="2" fontId="1" fillId="2" borderId="42" xfId="0" applyNumberFormat="1" applyFont="1" applyFill="1" applyBorder="1" applyAlignment="1">
      <alignment horizontal="center" vertical="center"/>
    </xf>
    <xf numFmtId="2" fontId="1" fillId="2" borderId="45" xfId="0" applyNumberFormat="1" applyFont="1" applyFill="1" applyBorder="1" applyAlignment="1">
      <alignment horizontal="center" vertical="center"/>
    </xf>
    <xf numFmtId="2" fontId="1" fillId="2" borderId="46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48" xfId="0" applyNumberFormat="1" applyFont="1" applyFill="1" applyBorder="1" applyAlignment="1">
      <alignment horizontal="center" vertical="center"/>
    </xf>
    <xf numFmtId="164" fontId="1" fillId="2" borderId="43" xfId="0" applyNumberFormat="1" applyFont="1" applyFill="1" applyBorder="1" applyAlignment="1">
      <alignment horizontal="center" vertical="center"/>
    </xf>
    <xf numFmtId="164" fontId="1" fillId="2" borderId="44" xfId="0" applyNumberFormat="1" applyFont="1" applyFill="1" applyBorder="1" applyAlignment="1">
      <alignment horizontal="center" vertical="center"/>
    </xf>
    <xf numFmtId="2" fontId="0" fillId="0" borderId="68" xfId="0" applyNumberFormat="1" applyBorder="1" applyAlignment="1">
      <alignment horizontal="left" vertical="center"/>
    </xf>
    <xf numFmtId="2" fontId="0" fillId="0" borderId="69" xfId="0" applyNumberFormat="1" applyBorder="1" applyAlignment="1">
      <alignment horizontal="left" vertical="center"/>
    </xf>
    <xf numFmtId="2" fontId="0" fillId="0" borderId="70" xfId="0" applyNumberForma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90" zoomScaleNormal="90" workbookViewId="0"/>
  </sheetViews>
  <sheetFormatPr defaultColWidth="9.140625" defaultRowHeight="15" x14ac:dyDescent="0.25"/>
  <cols>
    <col min="1" max="1" width="11.42578125" style="1" customWidth="1"/>
    <col min="2" max="2" width="13.7109375" style="1" customWidth="1"/>
    <col min="3" max="3" width="34" style="1" customWidth="1"/>
    <col min="4" max="10" width="14.5703125" style="2" customWidth="1"/>
    <col min="11" max="11" width="14.28515625" style="1" customWidth="1"/>
    <col min="12" max="12" width="9.140625" style="1"/>
    <col min="13" max="13" width="10.28515625" style="1" bestFit="1" customWidth="1"/>
    <col min="14" max="14" width="11.42578125" style="15" bestFit="1" customWidth="1"/>
    <col min="15" max="15" width="10.28515625" style="16" bestFit="1" customWidth="1"/>
    <col min="16" max="16" width="10.28515625" style="1" bestFit="1" customWidth="1"/>
    <col min="17" max="16384" width="9.140625" style="1"/>
  </cols>
  <sheetData>
    <row r="1" spans="1:11" ht="18.75" x14ac:dyDescent="0.25">
      <c r="A1" s="8" t="s">
        <v>39</v>
      </c>
    </row>
    <row r="4" spans="1:11" x14ac:dyDescent="0.25">
      <c r="A4" s="92" t="s">
        <v>0</v>
      </c>
      <c r="B4" s="95" t="s">
        <v>2</v>
      </c>
      <c r="C4" s="97" t="s">
        <v>3</v>
      </c>
      <c r="D4" s="83" t="s">
        <v>4</v>
      </c>
      <c r="E4" s="83"/>
      <c r="F4" s="83"/>
      <c r="G4" s="83"/>
      <c r="H4" s="83"/>
      <c r="I4" s="83"/>
      <c r="J4" s="84"/>
      <c r="K4" s="11" t="s">
        <v>5</v>
      </c>
    </row>
    <row r="5" spans="1:11" x14ac:dyDescent="0.25">
      <c r="A5" s="94"/>
      <c r="B5" s="96"/>
      <c r="C5" s="98"/>
      <c r="D5" s="48">
        <v>42699</v>
      </c>
      <c r="E5" s="36">
        <v>42735</v>
      </c>
      <c r="F5" s="36">
        <v>42766</v>
      </c>
      <c r="G5" s="36">
        <v>42825</v>
      </c>
      <c r="H5" s="36">
        <v>42874</v>
      </c>
      <c r="I5" s="36">
        <v>42968</v>
      </c>
      <c r="J5" s="36"/>
      <c r="K5" s="11"/>
    </row>
    <row r="6" spans="1:11" ht="15" customHeight="1" x14ac:dyDescent="0.25">
      <c r="A6" s="10" t="s">
        <v>1</v>
      </c>
      <c r="B6" s="25">
        <v>20622202</v>
      </c>
      <c r="C6" s="56" t="s">
        <v>9</v>
      </c>
      <c r="D6" s="49">
        <v>657903</v>
      </c>
      <c r="E6" s="27">
        <v>311689</v>
      </c>
      <c r="F6" s="27">
        <v>311509</v>
      </c>
      <c r="G6" s="27">
        <v>292715</v>
      </c>
      <c r="H6" s="27">
        <v>159247</v>
      </c>
      <c r="I6" s="27">
        <v>31930.98</v>
      </c>
      <c r="J6" s="27"/>
      <c r="K6" s="26"/>
    </row>
    <row r="7" spans="1:11" x14ac:dyDescent="0.25">
      <c r="A7" s="39" t="s">
        <v>23</v>
      </c>
      <c r="B7" s="22">
        <v>600795003</v>
      </c>
      <c r="C7" s="24" t="s">
        <v>19</v>
      </c>
      <c r="D7" s="50">
        <v>29525</v>
      </c>
      <c r="E7" s="28">
        <v>12330</v>
      </c>
      <c r="F7" s="28">
        <v>12330</v>
      </c>
      <c r="G7" s="28">
        <v>0</v>
      </c>
      <c r="H7" s="28">
        <v>0</v>
      </c>
      <c r="I7" s="28">
        <v>0</v>
      </c>
      <c r="J7" s="28"/>
      <c r="K7" s="24" t="s">
        <v>36</v>
      </c>
    </row>
    <row r="8" spans="1:11" x14ac:dyDescent="0.25">
      <c r="A8" s="92" t="s">
        <v>8</v>
      </c>
      <c r="B8" s="17">
        <v>5048686374</v>
      </c>
      <c r="C8" s="18" t="s">
        <v>9</v>
      </c>
      <c r="D8" s="51">
        <v>20561</v>
      </c>
      <c r="E8" s="29">
        <v>91881</v>
      </c>
      <c r="F8" s="29">
        <v>123252</v>
      </c>
      <c r="G8" s="73">
        <v>490634</v>
      </c>
      <c r="H8" s="29">
        <v>192821</v>
      </c>
      <c r="I8" s="29">
        <v>332678.76</v>
      </c>
      <c r="J8" s="29"/>
      <c r="K8" s="18"/>
    </row>
    <row r="9" spans="1:11" x14ac:dyDescent="0.25">
      <c r="A9" s="93"/>
      <c r="B9" s="21">
        <v>5060777703</v>
      </c>
      <c r="C9" s="57" t="s">
        <v>10</v>
      </c>
      <c r="D9" s="52">
        <v>602910</v>
      </c>
      <c r="E9" s="30">
        <v>602910</v>
      </c>
      <c r="F9" s="30">
        <v>602910</v>
      </c>
      <c r="G9" s="33">
        <v>602910</v>
      </c>
      <c r="H9" s="30">
        <v>1036835</v>
      </c>
      <c r="I9" s="30">
        <v>1036834.86</v>
      </c>
      <c r="J9" s="30"/>
      <c r="K9" s="3"/>
    </row>
    <row r="10" spans="1:11" x14ac:dyDescent="0.25">
      <c r="A10" s="93"/>
      <c r="B10" s="21">
        <v>5060777738</v>
      </c>
      <c r="C10" s="57" t="s">
        <v>11</v>
      </c>
      <c r="D10" s="52">
        <v>65</v>
      </c>
      <c r="E10" s="30">
        <v>65</v>
      </c>
      <c r="F10" s="30">
        <v>18210</v>
      </c>
      <c r="G10" s="30">
        <v>61</v>
      </c>
      <c r="H10" s="30">
        <v>60.83</v>
      </c>
      <c r="I10" s="30">
        <v>60.99</v>
      </c>
      <c r="J10" s="30"/>
      <c r="K10" s="3"/>
    </row>
    <row r="11" spans="1:11" x14ac:dyDescent="0.25">
      <c r="A11" s="93"/>
      <c r="B11" s="21">
        <v>5060777746</v>
      </c>
      <c r="C11" s="57" t="s">
        <v>12</v>
      </c>
      <c r="D11" s="52">
        <v>2489</v>
      </c>
      <c r="E11" s="30">
        <v>4228</v>
      </c>
      <c r="F11" s="30">
        <v>4328</v>
      </c>
      <c r="G11" s="30">
        <v>7171</v>
      </c>
      <c r="H11" s="30">
        <v>7171</v>
      </c>
      <c r="I11" s="30">
        <v>6087.17</v>
      </c>
      <c r="J11" s="30"/>
      <c r="K11" s="3"/>
    </row>
    <row r="12" spans="1:11" x14ac:dyDescent="0.25">
      <c r="A12" s="93"/>
      <c r="B12" s="21">
        <v>5060777754</v>
      </c>
      <c r="C12" s="57" t="s">
        <v>18</v>
      </c>
      <c r="D12" s="52">
        <v>4180</v>
      </c>
      <c r="E12" s="30">
        <v>20</v>
      </c>
      <c r="F12" s="30">
        <v>20</v>
      </c>
      <c r="G12" s="30">
        <v>20</v>
      </c>
      <c r="H12" s="30">
        <v>4180.3999999999996</v>
      </c>
      <c r="I12" s="30">
        <v>4180.5200000000004</v>
      </c>
      <c r="J12" s="30"/>
      <c r="K12" s="3"/>
    </row>
    <row r="13" spans="1:11" x14ac:dyDescent="0.25">
      <c r="A13" s="93"/>
      <c r="B13" s="21">
        <v>5060777762</v>
      </c>
      <c r="C13" s="57" t="s">
        <v>13</v>
      </c>
      <c r="D13" s="52">
        <v>711</v>
      </c>
      <c r="E13" s="30">
        <v>0</v>
      </c>
      <c r="F13" s="30">
        <v>0</v>
      </c>
      <c r="G13" s="30">
        <v>0</v>
      </c>
      <c r="H13" s="30">
        <v>4941</v>
      </c>
      <c r="I13" s="30">
        <v>2823.66</v>
      </c>
      <c r="J13" s="30"/>
      <c r="K13" s="3"/>
    </row>
    <row r="14" spans="1:11" x14ac:dyDescent="0.25">
      <c r="A14" s="93"/>
      <c r="B14" s="21">
        <v>5060777770</v>
      </c>
      <c r="C14" s="57" t="s">
        <v>14</v>
      </c>
      <c r="D14" s="52">
        <v>2520</v>
      </c>
      <c r="E14" s="30">
        <v>1532</v>
      </c>
      <c r="F14" s="30">
        <v>1473</v>
      </c>
      <c r="G14" s="30">
        <v>1737</v>
      </c>
      <c r="H14" s="30">
        <v>1928</v>
      </c>
      <c r="I14" s="30">
        <v>2097.3200000000002</v>
      </c>
      <c r="J14" s="30"/>
      <c r="K14" s="3"/>
    </row>
    <row r="15" spans="1:11" x14ac:dyDescent="0.25">
      <c r="A15" s="93"/>
      <c r="B15" s="21">
        <v>5064142123</v>
      </c>
      <c r="C15" s="57" t="s">
        <v>15</v>
      </c>
      <c r="D15" s="52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"/>
    </row>
    <row r="16" spans="1:11" x14ac:dyDescent="0.25">
      <c r="A16" s="93"/>
      <c r="B16" s="21">
        <v>5064142131</v>
      </c>
      <c r="C16" s="57" t="s">
        <v>16</v>
      </c>
      <c r="D16" s="52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"/>
    </row>
    <row r="17" spans="1:11" x14ac:dyDescent="0.25">
      <c r="A17" s="93"/>
      <c r="B17" s="21">
        <v>5064142158</v>
      </c>
      <c r="C17" s="57" t="s">
        <v>37</v>
      </c>
      <c r="D17" s="52">
        <v>23343</v>
      </c>
      <c r="E17" s="30">
        <v>23343</v>
      </c>
      <c r="F17" s="30">
        <v>23343</v>
      </c>
      <c r="G17" s="30">
        <v>23343</v>
      </c>
      <c r="H17" s="30">
        <v>23343.14</v>
      </c>
      <c r="I17" s="30">
        <v>0</v>
      </c>
      <c r="J17" s="30"/>
      <c r="K17" s="3"/>
    </row>
    <row r="18" spans="1:11" x14ac:dyDescent="0.25">
      <c r="A18" s="94"/>
      <c r="B18" s="22">
        <v>5064142174</v>
      </c>
      <c r="C18" s="58" t="s">
        <v>17</v>
      </c>
      <c r="D18" s="53">
        <v>22920</v>
      </c>
      <c r="E18" s="31">
        <v>23560</v>
      </c>
      <c r="F18" s="31">
        <v>23560</v>
      </c>
      <c r="G18" s="31">
        <v>23560</v>
      </c>
      <c r="H18" s="31">
        <v>23560</v>
      </c>
      <c r="I18" s="31">
        <v>23826.65</v>
      </c>
      <c r="J18" s="31"/>
      <c r="K18" s="20"/>
    </row>
    <row r="19" spans="1:11" ht="24.75" customHeight="1" thickBot="1" x14ac:dyDescent="0.3">
      <c r="A19" s="89" t="s">
        <v>22</v>
      </c>
      <c r="B19" s="90"/>
      <c r="C19" s="91"/>
      <c r="D19" s="54">
        <f>SUM(D6:D18)</f>
        <v>1367127</v>
      </c>
      <c r="E19" s="32">
        <f t="shared" ref="E19:J19" si="0">SUM(E6:E18)</f>
        <v>1071558</v>
      </c>
      <c r="F19" s="32">
        <f t="shared" si="0"/>
        <v>1120935</v>
      </c>
      <c r="G19" s="32">
        <f t="shared" si="0"/>
        <v>1442151</v>
      </c>
      <c r="H19" s="32">
        <f t="shared" si="0"/>
        <v>1454087.3699999999</v>
      </c>
      <c r="I19" s="32">
        <f t="shared" si="0"/>
        <v>1440520.91</v>
      </c>
      <c r="J19" s="32">
        <f t="shared" si="0"/>
        <v>0</v>
      </c>
      <c r="K19" s="19"/>
    </row>
    <row r="20" spans="1:11" ht="15.75" thickTop="1" x14ac:dyDescent="0.25">
      <c r="A20" s="85" t="s">
        <v>6</v>
      </c>
      <c r="B20" s="9">
        <f>B18</f>
        <v>5064142174</v>
      </c>
      <c r="C20" s="5" t="s">
        <v>20</v>
      </c>
      <c r="D20" s="33">
        <f t="shared" ref="D20" si="1">-D18</f>
        <v>-22920</v>
      </c>
      <c r="E20" s="33">
        <f t="shared" ref="E20:J20" si="2">-E18</f>
        <v>-23560</v>
      </c>
      <c r="F20" s="33">
        <f t="shared" si="2"/>
        <v>-23560</v>
      </c>
      <c r="G20" s="33">
        <f t="shared" si="2"/>
        <v>-23560</v>
      </c>
      <c r="H20" s="33">
        <f t="shared" si="2"/>
        <v>-23560</v>
      </c>
      <c r="I20" s="33">
        <f t="shared" si="2"/>
        <v>-23826.65</v>
      </c>
      <c r="J20" s="33">
        <f t="shared" si="2"/>
        <v>0</v>
      </c>
      <c r="K20" s="5" t="s">
        <v>8</v>
      </c>
    </row>
    <row r="21" spans="1:11" x14ac:dyDescent="0.25">
      <c r="A21" s="85"/>
      <c r="B21" s="38">
        <f>B9</f>
        <v>5060777703</v>
      </c>
      <c r="C21" s="6" t="s">
        <v>21</v>
      </c>
      <c r="D21" s="34">
        <f t="shared" ref="D21" si="3">-D9</f>
        <v>-602910</v>
      </c>
      <c r="E21" s="34">
        <f t="shared" ref="E21:J21" si="4">-E9</f>
        <v>-602910</v>
      </c>
      <c r="F21" s="34">
        <f t="shared" si="4"/>
        <v>-602910</v>
      </c>
      <c r="G21" s="34">
        <f t="shared" si="4"/>
        <v>-602910</v>
      </c>
      <c r="H21" s="34">
        <f t="shared" si="4"/>
        <v>-1036835</v>
      </c>
      <c r="I21" s="34">
        <f t="shared" si="4"/>
        <v>-1036834.86</v>
      </c>
      <c r="J21" s="34">
        <f t="shared" si="4"/>
        <v>0</v>
      </c>
      <c r="K21" s="6" t="s">
        <v>1</v>
      </c>
    </row>
    <row r="22" spans="1:11" x14ac:dyDescent="0.25">
      <c r="A22" s="85"/>
      <c r="B22" s="7"/>
      <c r="C22" s="6"/>
      <c r="D22" s="34"/>
      <c r="E22" s="34"/>
      <c r="F22" s="34"/>
      <c r="G22" s="34"/>
      <c r="H22" s="34"/>
      <c r="I22" s="34"/>
      <c r="J22" s="34"/>
      <c r="K22" s="6"/>
    </row>
    <row r="23" spans="1:11" ht="24.75" customHeight="1" x14ac:dyDescent="0.25">
      <c r="A23" s="86"/>
      <c r="B23" s="87" t="s">
        <v>7</v>
      </c>
      <c r="C23" s="88"/>
      <c r="D23" s="55">
        <f>SUM(D20:D22)</f>
        <v>-625830</v>
      </c>
      <c r="E23" s="35">
        <f t="shared" ref="E23:J23" si="5">SUM(E20:E22)</f>
        <v>-626470</v>
      </c>
      <c r="F23" s="35">
        <f t="shared" si="5"/>
        <v>-626470</v>
      </c>
      <c r="G23" s="35">
        <f t="shared" si="5"/>
        <v>-626470</v>
      </c>
      <c r="H23" s="35">
        <f t="shared" si="5"/>
        <v>-1060395</v>
      </c>
      <c r="I23" s="35">
        <f t="shared" si="5"/>
        <v>-1060661.51</v>
      </c>
      <c r="J23" s="35">
        <f t="shared" si="5"/>
        <v>0</v>
      </c>
      <c r="K23" s="12"/>
    </row>
    <row r="24" spans="1:11" ht="15.75" thickBot="1" x14ac:dyDescent="0.3"/>
    <row r="25" spans="1:11" ht="27.75" customHeight="1" thickTop="1" thickBot="1" x14ac:dyDescent="0.3">
      <c r="A25" s="13" t="s">
        <v>24</v>
      </c>
      <c r="B25" s="14"/>
      <c r="C25" s="60"/>
      <c r="D25" s="59">
        <f>D19+D23</f>
        <v>741297</v>
      </c>
      <c r="E25" s="37">
        <f t="shared" ref="E25:J25" si="6">E19+E23</f>
        <v>445088</v>
      </c>
      <c r="F25" s="37">
        <f t="shared" si="6"/>
        <v>494465</v>
      </c>
      <c r="G25" s="37">
        <f t="shared" si="6"/>
        <v>815681</v>
      </c>
      <c r="H25" s="37">
        <f t="shared" si="6"/>
        <v>393692.36999999988</v>
      </c>
      <c r="I25" s="37">
        <f t="shared" si="6"/>
        <v>379859.39999999991</v>
      </c>
      <c r="J25" s="37">
        <f t="shared" si="6"/>
        <v>0</v>
      </c>
      <c r="K25" s="23"/>
    </row>
    <row r="26" spans="1:11" ht="15.75" thickTop="1" x14ac:dyDescent="0.25"/>
    <row r="28" spans="1:11" ht="18.75" x14ac:dyDescent="0.25">
      <c r="A28" s="8" t="s">
        <v>35</v>
      </c>
    </row>
    <row r="30" spans="1:11" x14ac:dyDescent="0.25">
      <c r="A30" s="99" t="s">
        <v>31</v>
      </c>
      <c r="B30" s="100"/>
      <c r="C30" s="100"/>
      <c r="D30" s="103" t="s">
        <v>26</v>
      </c>
      <c r="E30" s="105" t="s">
        <v>34</v>
      </c>
      <c r="F30" s="106"/>
      <c r="G30" s="106"/>
      <c r="H30" s="106"/>
      <c r="I30" s="106"/>
      <c r="J30" s="106"/>
      <c r="K30" s="107"/>
    </row>
    <row r="31" spans="1:11" x14ac:dyDescent="0.25">
      <c r="A31" s="101"/>
      <c r="B31" s="102"/>
      <c r="C31" s="102"/>
      <c r="D31" s="104"/>
      <c r="E31" s="61">
        <f>IF(E5=0,"",E5)</f>
        <v>42735</v>
      </c>
      <c r="F31" s="69">
        <f t="shared" ref="F31:K31" si="7">IF(F5=0,"",F5)</f>
        <v>42766</v>
      </c>
      <c r="G31" s="69">
        <f t="shared" si="7"/>
        <v>42825</v>
      </c>
      <c r="H31" s="69">
        <f t="shared" si="7"/>
        <v>42874</v>
      </c>
      <c r="I31" s="69">
        <f t="shared" si="7"/>
        <v>42968</v>
      </c>
      <c r="J31" s="69" t="str">
        <f t="shared" si="7"/>
        <v/>
      </c>
      <c r="K31" s="65" t="str">
        <f t="shared" si="7"/>
        <v/>
      </c>
    </row>
    <row r="32" spans="1:11" x14ac:dyDescent="0.25">
      <c r="A32" s="42" t="s">
        <v>25</v>
      </c>
      <c r="B32" s="4"/>
      <c r="C32" s="46"/>
      <c r="D32" s="43">
        <v>500000</v>
      </c>
      <c r="E32" s="62">
        <v>0</v>
      </c>
      <c r="F32" s="70">
        <v>0</v>
      </c>
      <c r="G32" s="70">
        <v>0</v>
      </c>
      <c r="H32" s="70">
        <v>0</v>
      </c>
      <c r="I32" s="70">
        <v>0</v>
      </c>
      <c r="J32" s="70"/>
      <c r="K32" s="66"/>
    </row>
    <row r="33" spans="1:11" x14ac:dyDescent="0.25">
      <c r="A33" s="41" t="s">
        <v>27</v>
      </c>
      <c r="B33" s="40"/>
      <c r="C33" s="47"/>
      <c r="D33" s="44">
        <v>410000</v>
      </c>
      <c r="E33" s="63">
        <v>0</v>
      </c>
      <c r="F33" s="71">
        <v>0</v>
      </c>
      <c r="G33" s="71">
        <v>0</v>
      </c>
      <c r="H33" s="71">
        <v>0</v>
      </c>
      <c r="I33" s="71">
        <v>0</v>
      </c>
      <c r="J33" s="71"/>
      <c r="K33" s="67"/>
    </row>
    <row r="34" spans="1:11" x14ac:dyDescent="0.25">
      <c r="A34" s="41" t="s">
        <v>33</v>
      </c>
      <c r="B34" s="40"/>
      <c r="C34" s="47"/>
      <c r="D34" s="44">
        <v>11827</v>
      </c>
      <c r="E34" s="63">
        <v>3942</v>
      </c>
      <c r="F34" s="71">
        <v>3942</v>
      </c>
      <c r="G34" s="71">
        <v>0</v>
      </c>
      <c r="H34" s="71">
        <v>0</v>
      </c>
      <c r="I34" s="71">
        <v>0</v>
      </c>
      <c r="J34" s="71"/>
      <c r="K34" s="67"/>
    </row>
    <row r="35" spans="1:11" x14ac:dyDescent="0.25">
      <c r="A35" s="41" t="s">
        <v>28</v>
      </c>
      <c r="B35" s="40"/>
      <c r="C35" s="47"/>
      <c r="D35" s="44">
        <v>374080</v>
      </c>
      <c r="E35" s="63">
        <v>362583</v>
      </c>
      <c r="F35" s="71">
        <f>E35-527</f>
        <v>362056</v>
      </c>
      <c r="G35" s="71">
        <v>360650</v>
      </c>
      <c r="H35" s="71">
        <v>359369</v>
      </c>
      <c r="I35" s="71">
        <v>357448.12</v>
      </c>
      <c r="J35" s="71"/>
      <c r="K35" s="67"/>
    </row>
    <row r="36" spans="1:11" x14ac:dyDescent="0.25">
      <c r="A36" s="41" t="s">
        <v>29</v>
      </c>
      <c r="B36" s="40"/>
      <c r="C36" s="47"/>
      <c r="D36" s="44">
        <v>482806</v>
      </c>
      <c r="E36" s="63">
        <v>317188</v>
      </c>
      <c r="F36" s="71">
        <f>E36-1267</f>
        <v>315921</v>
      </c>
      <c r="G36" s="71">
        <v>313319</v>
      </c>
      <c r="H36" s="71">
        <v>310743</v>
      </c>
      <c r="I36" s="71">
        <v>306875.49</v>
      </c>
      <c r="J36" s="71"/>
      <c r="K36" s="77"/>
    </row>
    <row r="37" spans="1:11" x14ac:dyDescent="0.25">
      <c r="A37" s="40" t="s">
        <v>30</v>
      </c>
      <c r="B37" s="40"/>
      <c r="C37" s="47"/>
      <c r="D37" s="44">
        <v>588296</v>
      </c>
      <c r="E37" s="63">
        <v>412465</v>
      </c>
      <c r="F37" s="71">
        <f>E37-1321</f>
        <v>411144</v>
      </c>
      <c r="G37" s="71">
        <v>408149</v>
      </c>
      <c r="H37" s="71">
        <v>405296</v>
      </c>
      <c r="I37" s="71">
        <v>401000.15</v>
      </c>
      <c r="J37" s="71"/>
      <c r="K37" s="77"/>
    </row>
    <row r="38" spans="1:11" x14ac:dyDescent="0.25">
      <c r="A38" s="108" t="s">
        <v>38</v>
      </c>
      <c r="B38" s="109"/>
      <c r="C38" s="110"/>
      <c r="D38" s="74">
        <v>402250</v>
      </c>
      <c r="E38" s="75"/>
      <c r="F38" s="76"/>
      <c r="G38" s="76"/>
      <c r="H38" s="76"/>
      <c r="I38" s="76">
        <v>401557</v>
      </c>
      <c r="J38" s="76"/>
      <c r="K38" s="78"/>
    </row>
    <row r="39" spans="1:11" x14ac:dyDescent="0.25">
      <c r="A39" s="80" t="s">
        <v>32</v>
      </c>
      <c r="B39" s="81"/>
      <c r="C39" s="82"/>
      <c r="D39" s="45">
        <f>SUM(D32:D38)</f>
        <v>2769259</v>
      </c>
      <c r="E39" s="64">
        <f>SUM(E32:E37)</f>
        <v>1096178</v>
      </c>
      <c r="F39" s="72">
        <f>SUM(F32:F37)</f>
        <v>1093063</v>
      </c>
      <c r="G39" s="72">
        <f>SUM(G32:G37)</f>
        <v>1082118</v>
      </c>
      <c r="H39" s="72">
        <f>SUM(H32:H37)</f>
        <v>1075408</v>
      </c>
      <c r="I39" s="72">
        <f>SUM(I32:I38)</f>
        <v>1466880.76</v>
      </c>
      <c r="J39" s="72">
        <f>SUM(J32:J37)</f>
        <v>0</v>
      </c>
      <c r="K39" s="68">
        <f>SUM(K32:K37)</f>
        <v>0</v>
      </c>
    </row>
    <row r="40" spans="1:11" ht="15.75" thickBot="1" x14ac:dyDescent="0.3"/>
    <row r="41" spans="1:11" ht="15.75" thickBot="1" x14ac:dyDescent="0.3">
      <c r="C41" s="79"/>
    </row>
  </sheetData>
  <mergeCells count="13">
    <mergeCell ref="A39:C39"/>
    <mergeCell ref="D4:J4"/>
    <mergeCell ref="A20:A23"/>
    <mergeCell ref="B23:C23"/>
    <mergeCell ref="A19:C19"/>
    <mergeCell ref="A8:A18"/>
    <mergeCell ref="A4:A5"/>
    <mergeCell ref="B4:B5"/>
    <mergeCell ref="C4:C5"/>
    <mergeCell ref="A30:C31"/>
    <mergeCell ref="D30:D31"/>
    <mergeCell ref="E30:K30"/>
    <mergeCell ref="A38:C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Mesto Stará Turá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Jaroslav Holota</dc:creator>
  <cp:lastModifiedBy>Mgr. Soňa Krištofíková</cp:lastModifiedBy>
  <cp:lastPrinted>2017-08-21T07:18:07Z</cp:lastPrinted>
  <dcterms:created xsi:type="dcterms:W3CDTF">2012-01-17T10:08:28Z</dcterms:created>
  <dcterms:modified xsi:type="dcterms:W3CDTF">2017-09-12T05:28:37Z</dcterms:modified>
</cp:coreProperties>
</file>